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fileSharing readOnlyRecommended="1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mbpro/Documents/data/onderwijs/graphs/graphs ARD viewpoint/final revision/appendices/"/>
    </mc:Choice>
  </mc:AlternateContent>
  <xr:revisionPtr revIDLastSave="0" documentId="13_ncr:1_{5765A9E0-CCAD-6B4E-85A6-1DCC083C01C6}" xr6:coauthVersionLast="36" xr6:coauthVersionMax="36" xr10:uidLastSave="{00000000-0000-0000-0000-000000000000}"/>
  <bookViews>
    <workbookView xWindow="1660" yWindow="1440" windowWidth="13560" windowHeight="9680" tabRatio="500" xr2:uid="{00000000-000D-0000-FFFF-FFFF01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B8" i="1" l="1"/>
  <c r="Y3" i="1" l="1"/>
  <c r="M3" i="1"/>
  <c r="U3" i="1" s="1"/>
  <c r="Q3" i="1"/>
  <c r="N3" i="1"/>
  <c r="O3" i="1" s="1"/>
  <c r="L3" i="1"/>
  <c r="K3" i="1"/>
  <c r="C8" i="1" l="1"/>
  <c r="V3" i="1"/>
  <c r="T3" i="1"/>
  <c r="X3" i="1"/>
  <c r="Z3" i="1"/>
  <c r="R3" i="1"/>
  <c r="G8" i="1"/>
  <c r="P3" i="1"/>
  <c r="F8" i="1" l="1"/>
  <c r="H8" i="1"/>
  <c r="D8" i="1"/>
</calcChain>
</file>

<file path=xl/sharedStrings.xml><?xml version="1.0" encoding="utf-8"?>
<sst xmlns="http://schemas.openxmlformats.org/spreadsheetml/2006/main" count="51" uniqueCount="34">
  <si>
    <t>mean1</t>
  </si>
  <si>
    <t>SD1</t>
  </si>
  <si>
    <t>n1</t>
  </si>
  <si>
    <t>mean2</t>
  </si>
  <si>
    <t>SD2</t>
  </si>
  <si>
    <t>n2</t>
  </si>
  <si>
    <t>sem1</t>
  </si>
  <si>
    <t>sem2</t>
  </si>
  <si>
    <t>d</t>
  </si>
  <si>
    <t>SDcom</t>
  </si>
  <si>
    <t>t</t>
  </si>
  <si>
    <t>df</t>
  </si>
  <si>
    <t>1/2ci</t>
  </si>
  <si>
    <t>Input</t>
  </si>
  <si>
    <t>Output</t>
  </si>
  <si>
    <t>absolute difference</t>
  </si>
  <si>
    <t xml:space="preserve"> mean</t>
  </si>
  <si>
    <t>if the difference is plotted separately,</t>
  </si>
  <si>
    <t>it will be significant (alpha 2-sided 5%)</t>
  </si>
  <si>
    <t>nullzone-lo</t>
  </si>
  <si>
    <t>nullzone-hi</t>
  </si>
  <si>
    <t>if the group means are outside of the nullzone.</t>
  </si>
  <si>
    <t>average of group means</t>
  </si>
  <si>
    <t xml:space="preserve">if the average of group means is plotted </t>
  </si>
  <si>
    <t>will be significant (alpha 2-sided 5%)</t>
  </si>
  <si>
    <t>between the group means, the difference between these</t>
  </si>
  <si>
    <t>Calculations:</t>
  </si>
  <si>
    <t>▶▶▶▶</t>
  </si>
  <si>
    <t>(scroll right)</t>
  </si>
  <si>
    <t>95%CI-lo</t>
  </si>
  <si>
    <t>95%CI-hi</t>
  </si>
  <si>
    <t>if the 95%CI does not include zero.</t>
  </si>
  <si>
    <t>SDmeandif</t>
  </si>
  <si>
    <t>=SE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</si>
</sst>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0"/>
      <name val="Verdana"/>
    </font>
    <font>
      <sz val="8"/>
      <name val="Verdana"/>
      <family val="2"/>
    </font>
    <font>
      <sz val="12"/>
      <color theme="1"/>
      <name val="Calibri"/>
      <family val="2"/>
      <scheme val="minor"/>
    </font>
    <font>
      <sz val="11"/>
      <name val="Verdana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/>
    <xf numFmtId="165" fontId="6" fillId="3" borderId="0" xfId="1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2" borderId="0" xfId="0" applyFont="1" applyFill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quotePrefix="1" applyFont="1"/>
  </cellXfs>
  <cellStyles count="2">
    <cellStyle name="20% - Accent6" xfId="1" builtinId="50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"/>
  <sheetViews>
    <sheetView tabSelected="1" workbookViewId="0">
      <selection activeCell="A3" sqref="A3"/>
    </sheetView>
  </sheetViews>
  <sheetFormatPr baseColWidth="10" defaultColWidth="10.6640625" defaultRowHeight="14" x14ac:dyDescent="0.15"/>
  <cols>
    <col min="1" max="19" width="10.6640625" style="1"/>
    <col min="20" max="26" width="12" style="1" customWidth="1"/>
    <col min="27" max="16384" width="10.6640625" style="1"/>
  </cols>
  <sheetData>
    <row r="1" spans="1:26" s="4" customFormat="1" ht="19" x14ac:dyDescent="0.25">
      <c r="A1" s="3" t="s">
        <v>13</v>
      </c>
      <c r="I1" s="3" t="s">
        <v>26</v>
      </c>
      <c r="J1" s="11" t="s">
        <v>27</v>
      </c>
      <c r="S1" s="3" t="s">
        <v>14</v>
      </c>
      <c r="T1" s="12" t="s">
        <v>15</v>
      </c>
      <c r="U1" s="13"/>
      <c r="V1" s="13"/>
      <c r="X1" s="12" t="s">
        <v>22</v>
      </c>
      <c r="Y1" s="12"/>
      <c r="Z1" s="12"/>
    </row>
    <row r="2" spans="1:26" s="4" customFormat="1" ht="19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I2" s="4" t="s">
        <v>28</v>
      </c>
      <c r="K2" s="4" t="s">
        <v>6</v>
      </c>
      <c r="L2" s="4" t="s">
        <v>7</v>
      </c>
      <c r="M2" s="4" t="s">
        <v>8</v>
      </c>
      <c r="N2" s="4" t="s">
        <v>9</v>
      </c>
      <c r="O2" s="4" t="s">
        <v>32</v>
      </c>
      <c r="P2" s="4" t="s">
        <v>10</v>
      </c>
      <c r="Q2" s="4" t="s">
        <v>11</v>
      </c>
      <c r="R2" s="4" t="s">
        <v>12</v>
      </c>
      <c r="T2" s="4" t="s">
        <v>29</v>
      </c>
      <c r="U2" s="4" t="s">
        <v>16</v>
      </c>
      <c r="V2" s="4" t="s">
        <v>30</v>
      </c>
      <c r="X2" s="4" t="s">
        <v>19</v>
      </c>
      <c r="Y2" s="4" t="s">
        <v>16</v>
      </c>
      <c r="Z2" s="4" t="s">
        <v>20</v>
      </c>
    </row>
    <row r="3" spans="1:26" s="4" customFormat="1" ht="19" x14ac:dyDescent="0.25">
      <c r="A3" s="9">
        <v>41</v>
      </c>
      <c r="B3" s="9">
        <v>9.6</v>
      </c>
      <c r="C3" s="9">
        <v>49</v>
      </c>
      <c r="D3" s="9">
        <v>37.299999999999997</v>
      </c>
      <c r="E3" s="9">
        <v>14.5</v>
      </c>
      <c r="F3" s="9">
        <v>13</v>
      </c>
      <c r="K3" s="5">
        <f>B3/SQRT(C3)</f>
        <v>1.3714285714285714</v>
      </c>
      <c r="L3" s="5">
        <f>E3/SQRT(F3)</f>
        <v>4.0215764226329114</v>
      </c>
      <c r="M3" s="5">
        <f>A3-D3</f>
        <v>3.7000000000000028</v>
      </c>
      <c r="N3" s="5">
        <f>SQRT((B3^2*(C3-1)+E3^2*(F3-1))/(C3+F3-2))</f>
        <v>10.760018587344542</v>
      </c>
      <c r="O3" s="5">
        <f>N3*SQRT(1/C3+1/F3)</f>
        <v>3.3569057667040063</v>
      </c>
      <c r="P3" s="5">
        <f>M3/O3</f>
        <v>1.1022055002851228</v>
      </c>
      <c r="Q3" s="4">
        <f>C3+F3-2</f>
        <v>60</v>
      </c>
      <c r="R3" s="4">
        <f>TINV(0.05,Q3)*O3</f>
        <v>6.7148112938451368</v>
      </c>
      <c r="T3" s="7">
        <f>U3-R3</f>
        <v>-3.0148112938451339</v>
      </c>
      <c r="U3" s="7">
        <f>ABS(M3)</f>
        <v>3.7000000000000028</v>
      </c>
      <c r="V3" s="7">
        <f>U3+R3</f>
        <v>10.41481129384514</v>
      </c>
      <c r="W3" s="8"/>
      <c r="X3" s="7">
        <f>Y3-0.5*R3</f>
        <v>35.792594353077433</v>
      </c>
      <c r="Y3" s="7">
        <f>AVERAGE(A3,D3)</f>
        <v>39.15</v>
      </c>
      <c r="Z3" s="7">
        <f>Y3+0.5*R3</f>
        <v>42.507405646922564</v>
      </c>
    </row>
    <row r="4" spans="1:26" s="6" customFormat="1" ht="19" x14ac:dyDescent="0.25"/>
    <row r="5" spans="1:26" s="6" customFormat="1" ht="19" x14ac:dyDescent="0.25">
      <c r="O5" s="14" t="s">
        <v>33</v>
      </c>
      <c r="T5" s="6" t="s">
        <v>17</v>
      </c>
      <c r="X5" s="6" t="s">
        <v>23</v>
      </c>
    </row>
    <row r="6" spans="1:26" s="6" customFormat="1" ht="19" x14ac:dyDescent="0.25">
      <c r="A6" s="3" t="s">
        <v>14</v>
      </c>
      <c r="B6" s="12" t="s">
        <v>15</v>
      </c>
      <c r="C6" s="13"/>
      <c r="D6" s="13"/>
      <c r="E6" s="4"/>
      <c r="G6" s="10" t="s">
        <v>22</v>
      </c>
      <c r="H6" s="10"/>
      <c r="I6" s="10"/>
      <c r="J6" s="10"/>
      <c r="K6" s="10"/>
      <c r="T6" s="6" t="s">
        <v>18</v>
      </c>
      <c r="X6" s="6" t="s">
        <v>25</v>
      </c>
    </row>
    <row r="7" spans="1:26" s="6" customFormat="1" ht="19" x14ac:dyDescent="0.25">
      <c r="A7" s="4"/>
      <c r="B7" s="4" t="s">
        <v>29</v>
      </c>
      <c r="C7" s="4" t="s">
        <v>16</v>
      </c>
      <c r="D7" s="4" t="s">
        <v>30</v>
      </c>
      <c r="E7" s="4"/>
      <c r="F7" s="4" t="s">
        <v>19</v>
      </c>
      <c r="G7" s="4" t="s">
        <v>16</v>
      </c>
      <c r="H7" s="4" t="s">
        <v>20</v>
      </c>
      <c r="I7" s="4"/>
      <c r="J7" s="4"/>
      <c r="K7"/>
      <c r="T7" s="6" t="s">
        <v>31</v>
      </c>
      <c r="X7" s="6" t="s">
        <v>24</v>
      </c>
    </row>
    <row r="8" spans="1:26" s="2" customFormat="1" ht="19" x14ac:dyDescent="0.25">
      <c r="A8" s="4"/>
      <c r="B8" s="7">
        <f>T3</f>
        <v>-3.0148112938451339</v>
      </c>
      <c r="C8" s="7">
        <f t="shared" ref="C8:D8" si="0">U3</f>
        <v>3.7000000000000028</v>
      </c>
      <c r="D8" s="7">
        <f t="shared" si="0"/>
        <v>10.41481129384514</v>
      </c>
      <c r="E8" s="8"/>
      <c r="F8" s="7">
        <f>X3</f>
        <v>35.792594353077433</v>
      </c>
      <c r="G8" s="7">
        <f>Y3</f>
        <v>39.15</v>
      </c>
      <c r="H8" s="7">
        <f>Z3</f>
        <v>42.507405646922564</v>
      </c>
      <c r="I8"/>
      <c r="J8"/>
      <c r="K8"/>
      <c r="U8" s="6"/>
      <c r="V8" s="6"/>
      <c r="W8" s="6"/>
      <c r="X8" s="6" t="s">
        <v>21</v>
      </c>
    </row>
    <row r="9" spans="1:26" s="2" customFormat="1" ht="19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26" ht="19" x14ac:dyDescent="0.25">
      <c r="A10" s="6"/>
      <c r="B10" s="6" t="s">
        <v>17</v>
      </c>
      <c r="C10" s="6"/>
      <c r="D10" s="6"/>
      <c r="E10" s="6"/>
      <c r="F10" s="6" t="s">
        <v>23</v>
      </c>
      <c r="G10" s="6"/>
      <c r="H10" s="6"/>
      <c r="I10" s="6"/>
      <c r="J10" s="6"/>
      <c r="K10" s="6"/>
    </row>
    <row r="11" spans="1:26" ht="19" x14ac:dyDescent="0.25">
      <c r="A11" s="6"/>
      <c r="B11" s="6" t="s">
        <v>18</v>
      </c>
      <c r="C11" s="6"/>
      <c r="D11" s="6"/>
      <c r="E11" s="6"/>
      <c r="F11" s="6" t="s">
        <v>25</v>
      </c>
      <c r="G11" s="6"/>
      <c r="H11" s="6"/>
      <c r="I11" s="6"/>
      <c r="J11" s="6"/>
      <c r="K11" s="6"/>
    </row>
    <row r="12" spans="1:26" ht="19" x14ac:dyDescent="0.25">
      <c r="A12" s="6"/>
      <c r="B12" s="6" t="s">
        <v>31</v>
      </c>
      <c r="C12" s="6"/>
      <c r="D12" s="6"/>
      <c r="E12" s="6"/>
      <c r="F12" s="6" t="s">
        <v>24</v>
      </c>
      <c r="G12" s="6"/>
      <c r="H12" s="6"/>
      <c r="I12" s="6"/>
      <c r="J12" s="6"/>
      <c r="K12" s="6"/>
    </row>
    <row r="13" spans="1:26" s="2" customFormat="1" ht="19" x14ac:dyDescent="0.25">
      <c r="A13" s="6"/>
      <c r="C13" s="6"/>
      <c r="D13" s="6"/>
      <c r="E13" s="6"/>
      <c r="F13" s="6" t="s">
        <v>21</v>
      </c>
      <c r="G13" s="6"/>
      <c r="H13" s="6"/>
      <c r="I13" s="6"/>
      <c r="J13" s="6"/>
      <c r="K13" s="6"/>
    </row>
    <row r="14" spans="1:26" s="2" customFormat="1" x14ac:dyDescent="0.15"/>
    <row r="15" spans="1:26" s="2" customFormat="1" x14ac:dyDescent="0.15"/>
  </sheetData>
  <sheetProtection sheet="1" objects="1" scenarios="1" selectLockedCells="1"/>
  <mergeCells count="3">
    <mergeCell ref="T1:V1"/>
    <mergeCell ref="X1:Z1"/>
    <mergeCell ref="B6:D6"/>
  </mergeCells>
  <phoneticPr fontId="1"/>
  <pageMargins left="0.75" right="0.75" top="1" bottom="1" header="0.5" footer="0.5"/>
  <pageSetup paperSize="0" orientation="portrait" horizontalDpi="4294967292" verticalDpi="429496729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A711D189B40D4C9652CBAFD665B3D5" ma:contentTypeVersion="13" ma:contentTypeDescription="Een nieuw document maken." ma:contentTypeScope="" ma:versionID="57c750eb2316ed4bfa2da2fc6c5806f0">
  <xsd:schema xmlns:xsd="http://www.w3.org/2001/XMLSchema" xmlns:xs="http://www.w3.org/2001/XMLSchema" xmlns:p="http://schemas.microsoft.com/office/2006/metadata/properties" xmlns:ns2="c44ca929-bec1-405e-b0cd-252fc9ecafac" xmlns:ns3="b1d31714-4fba-4c2b-8e32-257c403fe034" targetNamespace="http://schemas.microsoft.com/office/2006/metadata/properties" ma:root="true" ma:fieldsID="9275d33cce61631956c4bfc037212f8e" ns2:_="" ns3:_="">
    <xsd:import namespace="c44ca929-bec1-405e-b0cd-252fc9ecafac"/>
    <xsd:import namespace="b1d31714-4fba-4c2b-8e32-257c403fe0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a929-bec1-405e-b0cd-252fc9ecafa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d31714-4fba-4c2b-8e32-257c403fe0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77137E-8BBB-428A-BB60-C00F06F63275}"/>
</file>

<file path=customXml/itemProps2.xml><?xml version="1.0" encoding="utf-8"?>
<ds:datastoreItem xmlns:ds="http://schemas.openxmlformats.org/officeDocument/2006/customXml" ds:itemID="{3B81DC4F-1784-48C6-9E25-99AF999BE210}"/>
</file>

<file path=customXml/itemProps3.xml><?xml version="1.0" encoding="utf-8"?>
<ds:datastoreItem xmlns:ds="http://schemas.openxmlformats.org/officeDocument/2006/customXml" ds:itemID="{CE20DFD3-71A8-488B-B42B-164D7BD587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Boers</dc:creator>
  <cp:lastModifiedBy>Maarten Boers</cp:lastModifiedBy>
  <dcterms:created xsi:type="dcterms:W3CDTF">2005-04-04T17:43:59Z</dcterms:created>
  <dcterms:modified xsi:type="dcterms:W3CDTF">2019-01-24T09:31:48Z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0x0101001FA711D189B40D4C9652CBAFD665B3D5</vt:lpwstr>
  </property>
</Properties>
</file>